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<sst xmlns="http://schemas.openxmlformats.org/spreadsheetml/2006/main" count="114" uniqueCount="59">
  <si>
    <t>Код ТН ВЭД</t>
  </si>
  <si>
    <t>Наименование товарной группы</t>
  </si>
  <si>
    <t>экспорт из Швеции</t>
  </si>
  <si>
    <t>импорт в Швецию</t>
  </si>
  <si>
    <t>рост, %</t>
  </si>
  <si>
    <t>01-05</t>
  </si>
  <si>
    <t>Продукты животного происхождения</t>
  </si>
  <si>
    <t>06-14</t>
  </si>
  <si>
    <t>Продукты растительного происхождения</t>
  </si>
  <si>
    <t>15</t>
  </si>
  <si>
    <t>Жиры и масла животного и растительного происхождения</t>
  </si>
  <si>
    <t>16-24</t>
  </si>
  <si>
    <t>Готовые пищевые продукты и напитки</t>
  </si>
  <si>
    <t>25-27</t>
  </si>
  <si>
    <t>Минеральные продукты</t>
  </si>
  <si>
    <t>28-38</t>
  </si>
  <si>
    <t>Продукция химической промышленности</t>
  </si>
  <si>
    <t>39-40</t>
  </si>
  <si>
    <t>Полимерные материалы и каучук</t>
  </si>
  <si>
    <t>41-43</t>
  </si>
  <si>
    <t>Кожевенное сырье, пушнина и изделия из них</t>
  </si>
  <si>
    <t>44-46</t>
  </si>
  <si>
    <t>Древесина и изделия из нее</t>
  </si>
  <si>
    <t>47-49</t>
  </si>
  <si>
    <t>Целлюлозно-бумажные изделия</t>
  </si>
  <si>
    <t>50-63</t>
  </si>
  <si>
    <t>Текстиль, текстильные материалы</t>
  </si>
  <si>
    <t>64-67</t>
  </si>
  <si>
    <t>Обувь, головные уборы, зонты и прочие</t>
  </si>
  <si>
    <t>68-70</t>
  </si>
  <si>
    <t>Изделия из камня, керамика, стекло</t>
  </si>
  <si>
    <t>71</t>
  </si>
  <si>
    <t>Драгоценные камни и металлы, изделия из них</t>
  </si>
  <si>
    <t>72-83</t>
  </si>
  <si>
    <t>Металлы и изделия из них</t>
  </si>
  <si>
    <t>84-85</t>
  </si>
  <si>
    <t xml:space="preserve">Машины, электрооборудование и механизмы </t>
  </si>
  <si>
    <t>86-89</t>
  </si>
  <si>
    <t>Транспортные средства</t>
  </si>
  <si>
    <t>90-92</t>
  </si>
  <si>
    <t>Инструменты и аппараты</t>
  </si>
  <si>
    <t>93</t>
  </si>
  <si>
    <t>Оружие и боеприпасы</t>
  </si>
  <si>
    <t>94-96</t>
  </si>
  <si>
    <t>Разные промышленные товары</t>
  </si>
  <si>
    <t>97,99</t>
  </si>
  <si>
    <t>Произведения искусства, антиквариат и прочие</t>
  </si>
  <si>
    <t>ВСЕГО</t>
  </si>
  <si>
    <t>Источник:</t>
  </si>
  <si>
    <t>ЦСБ Швеции, www.scb.ru</t>
  </si>
  <si>
    <t>сальдо Швеции</t>
  </si>
  <si>
    <t>импорт из Швеции в Россию</t>
  </si>
  <si>
    <t>экспорт из России в Швецию</t>
  </si>
  <si>
    <t>сальдо России</t>
  </si>
  <si>
    <t>Форма 2б. Внешняя торговля Швеции со всеми странами в I-IV квартале 2017 года, млн. долл. США (данные шведской статистики)</t>
  </si>
  <si>
    <t>I-IV квартал 2016 г.</t>
  </si>
  <si>
    <t>I-IV квартал 2017 г.</t>
  </si>
  <si>
    <t>прирост, %</t>
  </si>
  <si>
    <t>Внешняя торговля Швеции с Россией в I-IV квартале 2017 года, млн. долл. США (данные шведской статистики)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</si>
</sst>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72" fontId="1" fillId="0" borderId="10" xfId="0" applyNumberFormat="1" applyFont="1" applyBorder="1" applyAlignment="1">
      <alignment vertical="top"/>
    </xf>
    <xf numFmtId="173" fontId="1" fillId="0" borderId="10" xfId="0" applyNumberFormat="1" applyFont="1" applyBorder="1" applyAlignment="1">
      <alignment vertical="top"/>
    </xf>
    <xf numFmtId="173" fontId="1" fillId="0" borderId="10" xfId="0" applyNumberFormat="1" applyFont="1" applyBorder="1" applyAlignment="1">
      <alignment horizontal="right" vertical="top"/>
    </xf>
    <xf numFmtId="172" fontId="2" fillId="0" borderId="0" xfId="0" applyNumberFormat="1" applyFont="1" applyFill="1" applyAlignment="1" applyProtection="1">
      <alignment/>
      <protection/>
    </xf>
    <xf numFmtId="0" fontId="3" fillId="0" borderId="10" xfId="0" applyFont="1" applyBorder="1" applyAlignment="1">
      <alignment horizontal="center" vertical="top" wrapText="1"/>
    </xf>
    <xf numFmtId="16" fontId="3" fillId="0" borderId="10" xfId="0" applyNumberFormat="1" applyFont="1" applyBorder="1" applyAlignment="1" quotePrefix="1">
      <alignment vertical="top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horizontal="right" vertical="top"/>
    </xf>
    <xf numFmtId="17" fontId="3" fillId="0" borderId="10" xfId="0" applyNumberFormat="1" applyFont="1" applyBorder="1" applyAlignment="1" quotePrefix="1">
      <alignment vertical="top"/>
    </xf>
    <xf numFmtId="0" fontId="3" fillId="0" borderId="10" xfId="0" applyFont="1" applyBorder="1" applyAlignment="1" quotePrefix="1">
      <alignment vertical="top"/>
    </xf>
    <xf numFmtId="0" fontId="3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2.375" style="2" customWidth="1"/>
    <col min="2" max="2" width="51.375" style="2" customWidth="1"/>
    <col min="3" max="3" width="12.25390625" style="2" customWidth="1"/>
    <col min="4" max="4" width="11.25390625" style="2" customWidth="1"/>
    <col min="5" max="6" width="11.00390625" style="2" customWidth="1"/>
    <col min="7" max="7" width="9.875" style="2" customWidth="1"/>
    <col min="8" max="8" width="12.375" style="2" customWidth="1"/>
    <col min="9" max="9" width="9.375" style="2" bestFit="1" customWidth="1"/>
    <col min="10" max="10" width="11.625" style="2" customWidth="1"/>
    <col min="11" max="16384" width="9.125" style="2" customWidth="1"/>
  </cols>
  <sheetData>
    <row r="1" ht="15.75">
      <c r="A1" s="1" t="s">
        <v>54</v>
      </c>
    </row>
    <row r="2" spans="1:10" ht="21.75" customHeight="1">
      <c r="A2" s="18" t="s">
        <v>0</v>
      </c>
      <c r="B2" s="20" t="s">
        <v>1</v>
      </c>
      <c r="C2" s="21" t="s">
        <v>55</v>
      </c>
      <c r="D2" s="21"/>
      <c r="E2" s="21"/>
      <c r="F2" s="21" t="s">
        <v>56</v>
      </c>
      <c r="G2" s="21"/>
      <c r="H2" s="21"/>
      <c r="I2" s="21"/>
      <c r="J2" s="21"/>
    </row>
    <row r="3" spans="1:10" ht="47.25">
      <c r="A3" s="19"/>
      <c r="B3" s="20"/>
      <c r="C3" s="9" t="s">
        <v>2</v>
      </c>
      <c r="D3" s="9" t="s">
        <v>3</v>
      </c>
      <c r="E3" s="9" t="s">
        <v>50</v>
      </c>
      <c r="F3" s="9" t="s">
        <v>2</v>
      </c>
      <c r="G3" s="9" t="s">
        <v>57</v>
      </c>
      <c r="H3" s="9" t="s">
        <v>3</v>
      </c>
      <c r="I3" s="9" t="s">
        <v>57</v>
      </c>
      <c r="J3" s="9" t="s">
        <v>50</v>
      </c>
    </row>
    <row r="4" spans="1:10" ht="15" customHeight="1">
      <c r="A4" s="10" t="s">
        <v>5</v>
      </c>
      <c r="B4" s="11" t="s">
        <v>6</v>
      </c>
      <c r="C4" s="12">
        <v>4769.849408702947</v>
      </c>
      <c r="D4" s="12">
        <v>6957.473575812401</v>
      </c>
      <c r="E4" s="12">
        <f>C4-D4</f>
        <v>-2187.624167109454</v>
      </c>
      <c r="F4" s="12">
        <v>4564.984575663291</v>
      </c>
      <c r="G4" s="13">
        <f>F4/C4*100-100</f>
        <v>-4.294995826615917</v>
      </c>
      <c r="H4" s="12">
        <v>6893.563601768991</v>
      </c>
      <c r="I4" s="14">
        <f>IF(D4&gt;0,H4/D4*100-100,"..")</f>
        <v>-0.9185801907403857</v>
      </c>
      <c r="J4" s="12">
        <f>F4-H4</f>
        <v>-2328.5790261057</v>
      </c>
    </row>
    <row r="5" spans="1:10" ht="15" customHeight="1">
      <c r="A5" s="15" t="s">
        <v>7</v>
      </c>
      <c r="B5" s="11" t="s">
        <v>8</v>
      </c>
      <c r="C5" s="12">
        <v>903.937805020261</v>
      </c>
      <c r="D5" s="12">
        <v>3128.1641647290726</v>
      </c>
      <c r="E5" s="12">
        <f aca="true" t="shared" si="0" ref="E5:E24">C5-D5</f>
        <v>-2224.2263597088117</v>
      </c>
      <c r="F5" s="12">
        <v>907.0104076818076</v>
      </c>
      <c r="G5" s="13">
        <f aca="true" t="shared" si="1" ref="G5:G25">F5/C5*100-100</f>
        <v>0.3399130608856069</v>
      </c>
      <c r="H5" s="12">
        <v>3231.0632953580607</v>
      </c>
      <c r="I5" s="14">
        <f aca="true" t="shared" si="2" ref="I5:I24">IF(D5&gt;0,H5/D5*100-100,"..")</f>
        <v>3.2894415129872243</v>
      </c>
      <c r="J5" s="12">
        <f aca="true" t="shared" si="3" ref="J5:J24">F5-H5</f>
        <v>-2324.0528876762532</v>
      </c>
    </row>
    <row r="6" spans="1:10" ht="31.5">
      <c r="A6" s="16" t="s">
        <v>9</v>
      </c>
      <c r="B6" s="11" t="s">
        <v>10</v>
      </c>
      <c r="C6" s="12">
        <v>515.6100760671166</v>
      </c>
      <c r="D6" s="12">
        <v>715.2432777875572</v>
      </c>
      <c r="E6" s="12">
        <f t="shared" si="0"/>
        <v>-199.63320172044064</v>
      </c>
      <c r="F6" s="12">
        <v>634.6713227117071</v>
      </c>
      <c r="G6" s="13">
        <f t="shared" si="1"/>
        <v>23.091334357300752</v>
      </c>
      <c r="H6" s="12">
        <v>797.7462970888225</v>
      </c>
      <c r="I6" s="14">
        <f t="shared" si="2"/>
        <v>11.53495906406414</v>
      </c>
      <c r="J6" s="12">
        <f t="shared" si="3"/>
        <v>-163.07497437711538</v>
      </c>
    </row>
    <row r="7" spans="1:10" ht="15" customHeight="1">
      <c r="A7" s="17" t="s">
        <v>11</v>
      </c>
      <c r="B7" s="11" t="s">
        <v>12</v>
      </c>
      <c r="C7" s="12">
        <v>3489.6990466660345</v>
      </c>
      <c r="D7" s="12">
        <v>5768.672922989802</v>
      </c>
      <c r="E7" s="12">
        <f t="shared" si="0"/>
        <v>-2278.9738763237674</v>
      </c>
      <c r="F7" s="12">
        <v>3734.5569319205274</v>
      </c>
      <c r="G7" s="13">
        <f t="shared" si="1"/>
        <v>7.016590312807168</v>
      </c>
      <c r="H7" s="12">
        <v>6028.5277980269075</v>
      </c>
      <c r="I7" s="14">
        <f t="shared" si="2"/>
        <v>4.504586730884142</v>
      </c>
      <c r="J7" s="12">
        <f t="shared" si="3"/>
        <v>-2293.97086610638</v>
      </c>
    </row>
    <row r="8" spans="1:10" ht="15" customHeight="1">
      <c r="A8" s="17" t="s">
        <v>13</v>
      </c>
      <c r="B8" s="11" t="s">
        <v>14</v>
      </c>
      <c r="C8" s="12">
        <v>10211.150207947834</v>
      </c>
      <c r="D8" s="12">
        <v>13511.86164226919</v>
      </c>
      <c r="E8" s="12">
        <f t="shared" si="0"/>
        <v>-3300.711434321356</v>
      </c>
      <c r="F8" s="12">
        <v>13121.212253725847</v>
      </c>
      <c r="G8" s="13">
        <f t="shared" si="1"/>
        <v>28.49886630316115</v>
      </c>
      <c r="H8" s="12">
        <v>16578.261234755246</v>
      </c>
      <c r="I8" s="14">
        <f t="shared" si="2"/>
        <v>22.69413108030524</v>
      </c>
      <c r="J8" s="12">
        <f t="shared" si="3"/>
        <v>-3457.0489810293984</v>
      </c>
    </row>
    <row r="9" spans="1:10" ht="15" customHeight="1">
      <c r="A9" s="17" t="s">
        <v>15</v>
      </c>
      <c r="B9" s="11" t="s">
        <v>16</v>
      </c>
      <c r="C9" s="12">
        <v>14065.300348558623</v>
      </c>
      <c r="D9" s="12">
        <v>11876.496582113263</v>
      </c>
      <c r="E9" s="12">
        <f t="shared" si="0"/>
        <v>2188.8037664453605</v>
      </c>
      <c r="F9" s="12">
        <v>14901.186589561385</v>
      </c>
      <c r="G9" s="13">
        <f t="shared" si="1"/>
        <v>5.94289649199294</v>
      </c>
      <c r="H9" s="12">
        <v>12436.577063624665</v>
      </c>
      <c r="I9" s="14">
        <f t="shared" si="2"/>
        <v>4.715872880853752</v>
      </c>
      <c r="J9" s="12">
        <f t="shared" si="3"/>
        <v>2464.6095259367194</v>
      </c>
    </row>
    <row r="10" spans="1:10" ht="15" customHeight="1">
      <c r="A10" s="17" t="s">
        <v>17</v>
      </c>
      <c r="B10" s="11" t="s">
        <v>18</v>
      </c>
      <c r="C10" s="12">
        <v>5870.093348196527</v>
      </c>
      <c r="D10" s="12">
        <v>6502.526029285777</v>
      </c>
      <c r="E10" s="12">
        <f t="shared" si="0"/>
        <v>-632.4326810892508</v>
      </c>
      <c r="F10" s="12">
        <v>6354.058037773249</v>
      </c>
      <c r="G10" s="13">
        <f t="shared" si="1"/>
        <v>8.244582511203362</v>
      </c>
      <c r="H10" s="12">
        <v>7185.8770262982525</v>
      </c>
      <c r="I10" s="14">
        <f t="shared" si="2"/>
        <v>10.509008252098198</v>
      </c>
      <c r="J10" s="12">
        <f t="shared" si="3"/>
        <v>-831.8189885250031</v>
      </c>
    </row>
    <row r="11" spans="1:10" ht="15" customHeight="1">
      <c r="A11" s="17" t="s">
        <v>19</v>
      </c>
      <c r="B11" s="11" t="s">
        <v>20</v>
      </c>
      <c r="C11" s="12">
        <v>320.6742249976024</v>
      </c>
      <c r="D11" s="12">
        <v>596.1142763335921</v>
      </c>
      <c r="E11" s="12">
        <f t="shared" si="0"/>
        <v>-275.4400513359897</v>
      </c>
      <c r="F11" s="12">
        <v>346.9138188269083</v>
      </c>
      <c r="G11" s="13">
        <f t="shared" si="1"/>
        <v>8.18263264829038</v>
      </c>
      <c r="H11" s="12">
        <v>620.1276359433433</v>
      </c>
      <c r="I11" s="14">
        <f t="shared" si="2"/>
        <v>4.028314798539242</v>
      </c>
      <c r="J11" s="12">
        <f t="shared" si="3"/>
        <v>-273.213817116435</v>
      </c>
    </row>
    <row r="12" spans="1:10" ht="15" customHeight="1">
      <c r="A12" s="17" t="s">
        <v>21</v>
      </c>
      <c r="B12" s="11" t="s">
        <v>22</v>
      </c>
      <c r="C12" s="12">
        <v>3750.6284048169127</v>
      </c>
      <c r="D12" s="12">
        <v>1736.1834684798189</v>
      </c>
      <c r="E12" s="12">
        <f t="shared" si="0"/>
        <v>2014.4449363370938</v>
      </c>
      <c r="F12" s="12">
        <v>4071.4819254223116</v>
      </c>
      <c r="G12" s="13">
        <f t="shared" si="1"/>
        <v>8.554660338873575</v>
      </c>
      <c r="H12" s="12">
        <v>1884.689372729727</v>
      </c>
      <c r="I12" s="14">
        <f t="shared" si="2"/>
        <v>8.553583589868992</v>
      </c>
      <c r="J12" s="12">
        <f t="shared" si="3"/>
        <v>2186.7925526925846</v>
      </c>
    </row>
    <row r="13" spans="1:10" ht="15" customHeight="1">
      <c r="A13" s="17" t="s">
        <v>23</v>
      </c>
      <c r="B13" s="11" t="s">
        <v>24</v>
      </c>
      <c r="C13" s="12">
        <v>10740.152754954044</v>
      </c>
      <c r="D13" s="12">
        <v>2240.150470653454</v>
      </c>
      <c r="E13" s="12">
        <f t="shared" si="0"/>
        <v>8500.00228430059</v>
      </c>
      <c r="F13" s="12">
        <v>11176.609195679594</v>
      </c>
      <c r="G13" s="13">
        <f t="shared" si="1"/>
        <v>4.063782431066713</v>
      </c>
      <c r="H13" s="12">
        <v>2413.008845058134</v>
      </c>
      <c r="I13" s="14">
        <f t="shared" si="2"/>
        <v>7.716373371751999</v>
      </c>
      <c r="J13" s="12">
        <f t="shared" si="3"/>
        <v>8763.60035062146</v>
      </c>
    </row>
    <row r="14" spans="1:10" ht="15" customHeight="1">
      <c r="A14" s="17" t="s">
        <v>25</v>
      </c>
      <c r="B14" s="11" t="s">
        <v>26</v>
      </c>
      <c r="C14" s="12">
        <v>2545.8000749641374</v>
      </c>
      <c r="D14" s="12">
        <v>5400.091855803761</v>
      </c>
      <c r="E14" s="12">
        <f t="shared" si="0"/>
        <v>-2854.2917808396237</v>
      </c>
      <c r="F14" s="12">
        <v>2687.849921944065</v>
      </c>
      <c r="G14" s="13">
        <f t="shared" si="1"/>
        <v>5.579772283647571</v>
      </c>
      <c r="H14" s="12">
        <v>5669.719934991038</v>
      </c>
      <c r="I14" s="14">
        <f t="shared" si="2"/>
        <v>4.993027644474111</v>
      </c>
      <c r="J14" s="12">
        <f t="shared" si="3"/>
        <v>-2981.870013046973</v>
      </c>
    </row>
    <row r="15" spans="1:10" ht="15" customHeight="1">
      <c r="A15" s="17" t="s">
        <v>27</v>
      </c>
      <c r="B15" s="11" t="s">
        <v>28</v>
      </c>
      <c r="C15" s="12">
        <v>405.65044598653833</v>
      </c>
      <c r="D15" s="12">
        <v>1175.595159331441</v>
      </c>
      <c r="E15" s="12">
        <f t="shared" si="0"/>
        <v>-769.9447133449027</v>
      </c>
      <c r="F15" s="12">
        <v>448.75343982715333</v>
      </c>
      <c r="G15" s="13">
        <f t="shared" si="1"/>
        <v>10.625649316319354</v>
      </c>
      <c r="H15" s="12">
        <v>1258.7180008060202</v>
      </c>
      <c r="I15" s="14">
        <f t="shared" si="2"/>
        <v>7.070702938403642</v>
      </c>
      <c r="J15" s="12">
        <f t="shared" si="3"/>
        <v>-809.9645609788669</v>
      </c>
    </row>
    <row r="16" spans="1:10" ht="15" customHeight="1">
      <c r="A16" s="17" t="s">
        <v>29</v>
      </c>
      <c r="B16" s="11" t="s">
        <v>30</v>
      </c>
      <c r="C16" s="12">
        <v>834.0184543525132</v>
      </c>
      <c r="D16" s="12">
        <v>1619.070907021775</v>
      </c>
      <c r="E16" s="12">
        <f t="shared" si="0"/>
        <v>-785.0524526692617</v>
      </c>
      <c r="F16" s="12">
        <v>888.4066553760665</v>
      </c>
      <c r="G16" s="13">
        <f t="shared" si="1"/>
        <v>6.521222730710122</v>
      </c>
      <c r="H16" s="12">
        <v>1791.5768206230912</v>
      </c>
      <c r="I16" s="14">
        <f t="shared" si="2"/>
        <v>10.654623763120725</v>
      </c>
      <c r="J16" s="12">
        <f t="shared" si="3"/>
        <v>-903.1701652470247</v>
      </c>
    </row>
    <row r="17" spans="1:10" ht="15" customHeight="1">
      <c r="A17" s="16" t="s">
        <v>31</v>
      </c>
      <c r="B17" s="11" t="s">
        <v>32</v>
      </c>
      <c r="C17" s="12">
        <v>1173.0184156348098</v>
      </c>
      <c r="D17" s="12">
        <v>294.898566056027</v>
      </c>
      <c r="E17" s="12">
        <f t="shared" si="0"/>
        <v>878.1198495787828</v>
      </c>
      <c r="F17" s="12">
        <v>1234.554840402892</v>
      </c>
      <c r="G17" s="13">
        <f t="shared" si="1"/>
        <v>5.245989657782161</v>
      </c>
      <c r="H17" s="12">
        <v>282.84204578524947</v>
      </c>
      <c r="I17" s="14">
        <f t="shared" si="2"/>
        <v>-4.088361782161712</v>
      </c>
      <c r="J17" s="12">
        <f t="shared" si="3"/>
        <v>951.7127946176427</v>
      </c>
    </row>
    <row r="18" spans="1:10" ht="15" customHeight="1">
      <c r="A18" s="17" t="s">
        <v>33</v>
      </c>
      <c r="B18" s="11" t="s">
        <v>34</v>
      </c>
      <c r="C18" s="12">
        <v>12763.463605057445</v>
      </c>
      <c r="D18" s="12">
        <v>10558.435799695053</v>
      </c>
      <c r="E18" s="12">
        <f t="shared" si="0"/>
        <v>2205.0278053623915</v>
      </c>
      <c r="F18" s="12">
        <v>14764.560504010577</v>
      </c>
      <c r="G18" s="13">
        <f t="shared" si="1"/>
        <v>15.678321816659619</v>
      </c>
      <c r="H18" s="12">
        <v>12750.427915526558</v>
      </c>
      <c r="I18" s="14">
        <f t="shared" si="2"/>
        <v>20.76057625784695</v>
      </c>
      <c r="J18" s="12">
        <f t="shared" si="3"/>
        <v>2014.132588484019</v>
      </c>
    </row>
    <row r="19" spans="1:10" ht="15" customHeight="1">
      <c r="A19" s="17" t="s">
        <v>35</v>
      </c>
      <c r="B19" s="11" t="s">
        <v>36</v>
      </c>
      <c r="C19" s="12">
        <v>36789.10882665224</v>
      </c>
      <c r="D19" s="12">
        <v>34713.52780646002</v>
      </c>
      <c r="E19" s="12">
        <f t="shared" si="0"/>
        <v>2075.5810201922213</v>
      </c>
      <c r="F19" s="12">
        <v>39061.36566416461</v>
      </c>
      <c r="G19" s="13">
        <f t="shared" si="1"/>
        <v>6.176438924408529</v>
      </c>
      <c r="H19" s="12">
        <v>37100.77844709758</v>
      </c>
      <c r="I19" s="14">
        <f t="shared" si="2"/>
        <v>6.877003841117244</v>
      </c>
      <c r="J19" s="12">
        <f t="shared" si="3"/>
        <v>1960.5872170670264</v>
      </c>
    </row>
    <row r="20" spans="1:10" ht="15" customHeight="1">
      <c r="A20" s="17" t="s">
        <v>37</v>
      </c>
      <c r="B20" s="11" t="s">
        <v>38</v>
      </c>
      <c r="C20" s="12">
        <v>19562.535041462146</v>
      </c>
      <c r="D20" s="12">
        <v>18696.884950738717</v>
      </c>
      <c r="E20" s="12">
        <f t="shared" si="0"/>
        <v>865.6500907234295</v>
      </c>
      <c r="F20" s="12">
        <v>22442.414917912847</v>
      </c>
      <c r="G20" s="13">
        <f t="shared" si="1"/>
        <v>14.721404308525905</v>
      </c>
      <c r="H20" s="12">
        <v>20280.718902247096</v>
      </c>
      <c r="I20" s="14">
        <f t="shared" si="2"/>
        <v>8.471111394659374</v>
      </c>
      <c r="J20" s="12">
        <f t="shared" si="3"/>
        <v>2161.6960156657515</v>
      </c>
    </row>
    <row r="21" spans="1:10" ht="15" customHeight="1">
      <c r="A21" s="17" t="s">
        <v>39</v>
      </c>
      <c r="B21" s="11" t="s">
        <v>40</v>
      </c>
      <c r="C21" s="12">
        <v>4112.099355911409</v>
      </c>
      <c r="D21" s="12">
        <v>3868.8529265175434</v>
      </c>
      <c r="E21" s="12">
        <f t="shared" si="0"/>
        <v>243.24642939386513</v>
      </c>
      <c r="F21" s="12">
        <v>4129.1278396735925</v>
      </c>
      <c r="G21" s="13">
        <f t="shared" si="1"/>
        <v>0.41410681718340925</v>
      </c>
      <c r="H21" s="12">
        <v>4098.209628259885</v>
      </c>
      <c r="I21" s="14">
        <f t="shared" si="2"/>
        <v>5.928286913423506</v>
      </c>
      <c r="J21" s="12">
        <f t="shared" si="3"/>
        <v>30.918211413707468</v>
      </c>
    </row>
    <row r="22" spans="1:10" ht="15" customHeight="1">
      <c r="A22" s="16" t="s">
        <v>41</v>
      </c>
      <c r="B22" s="11" t="s">
        <v>42</v>
      </c>
      <c r="C22" s="12">
        <v>323.7384475387998</v>
      </c>
      <c r="D22" s="12">
        <v>134.66625273539967</v>
      </c>
      <c r="E22" s="12">
        <f t="shared" si="0"/>
        <v>189.07219480340012</v>
      </c>
      <c r="F22" s="12">
        <v>490.39527778669895</v>
      </c>
      <c r="G22" s="13">
        <f t="shared" si="1"/>
        <v>51.47885013809659</v>
      </c>
      <c r="H22" s="12">
        <v>134.6696602657002</v>
      </c>
      <c r="I22" s="14">
        <f t="shared" si="2"/>
        <v>0.002530352060233554</v>
      </c>
      <c r="J22" s="12">
        <f t="shared" si="3"/>
        <v>355.72561752099875</v>
      </c>
    </row>
    <row r="23" spans="1:10" ht="15" customHeight="1">
      <c r="A23" s="17" t="s">
        <v>43</v>
      </c>
      <c r="B23" s="11" t="s">
        <v>44</v>
      </c>
      <c r="C23" s="12">
        <v>3587.8711101565755</v>
      </c>
      <c r="D23" s="12">
        <v>4389.196513829069</v>
      </c>
      <c r="E23" s="12">
        <f t="shared" si="0"/>
        <v>-801.3254036724934</v>
      </c>
      <c r="F23" s="12">
        <v>3871.988058792373</v>
      </c>
      <c r="G23" s="13">
        <f t="shared" si="1"/>
        <v>7.918817034188237</v>
      </c>
      <c r="H23" s="12">
        <v>4911.6652414620985</v>
      </c>
      <c r="I23" s="14">
        <f t="shared" si="2"/>
        <v>11.903516417797306</v>
      </c>
      <c r="J23" s="12">
        <f t="shared" si="3"/>
        <v>-1039.6771826697254</v>
      </c>
    </row>
    <row r="24" spans="1:10" ht="15" customHeight="1">
      <c r="A24" s="16" t="s">
        <v>45</v>
      </c>
      <c r="B24" s="11" t="s">
        <v>46</v>
      </c>
      <c r="C24" s="12">
        <v>664.9921367260416</v>
      </c>
      <c r="D24" s="12">
        <v>104.98162536661228</v>
      </c>
      <c r="E24" s="12">
        <f t="shared" si="0"/>
        <v>560.0105113594293</v>
      </c>
      <c r="F24" s="12">
        <v>879.92274789887</v>
      </c>
      <c r="G24" s="13">
        <f t="shared" si="1"/>
        <v>32.32077483366905</v>
      </c>
      <c r="H24" s="12">
        <v>104.53038093877491</v>
      </c>
      <c r="I24" s="14">
        <f t="shared" si="2"/>
        <v>-0.42983181700755324</v>
      </c>
      <c r="J24" s="12">
        <f t="shared" si="3"/>
        <v>775.3923669600952</v>
      </c>
    </row>
    <row r="25" spans="1:10" ht="15" customHeight="1">
      <c r="A25" s="3"/>
      <c r="B25" s="4" t="s">
        <v>47</v>
      </c>
      <c r="C25" s="5">
        <v>137399.39154037056</v>
      </c>
      <c r="D25" s="5">
        <v>133989.08877400935</v>
      </c>
      <c r="E25" s="5">
        <f>SUM(E4:E24)</f>
        <v>3410.302766361213</v>
      </c>
      <c r="F25" s="5">
        <v>150712.0249267564</v>
      </c>
      <c r="G25" s="6">
        <f t="shared" si="1"/>
        <v>9.689004614313973</v>
      </c>
      <c r="H25" s="5">
        <v>146453.29914865523</v>
      </c>
      <c r="I25" s="7">
        <f>IF(D25&gt;0,H25/D25*100-100,"..")</f>
        <v>9.302407000967406</v>
      </c>
      <c r="J25" s="5">
        <f>SUM(J4:J24)</f>
        <v>4258.725778101129</v>
      </c>
    </row>
    <row r="27" spans="1:3" ht="15.75">
      <c r="A27" s="1" t="s">
        <v>58</v>
      </c>
      <c r="C27" s="8"/>
    </row>
    <row r="28" spans="1:10" ht="22.5" customHeight="1">
      <c r="A28" s="18" t="s">
        <v>0</v>
      </c>
      <c r="B28" s="20" t="s">
        <v>1</v>
      </c>
      <c r="C28" s="21" t="s">
        <v>55</v>
      </c>
      <c r="D28" s="21"/>
      <c r="E28" s="21"/>
      <c r="F28" s="21" t="s">
        <v>56</v>
      </c>
      <c r="G28" s="21"/>
      <c r="H28" s="21"/>
      <c r="I28" s="21"/>
      <c r="J28" s="21"/>
    </row>
    <row r="29" spans="1:10" ht="47.25">
      <c r="A29" s="19"/>
      <c r="B29" s="20"/>
      <c r="C29" s="9" t="s">
        <v>51</v>
      </c>
      <c r="D29" s="9" t="s">
        <v>52</v>
      </c>
      <c r="E29" s="9" t="s">
        <v>53</v>
      </c>
      <c r="F29" s="9" t="s">
        <v>51</v>
      </c>
      <c r="G29" s="9" t="s">
        <v>4</v>
      </c>
      <c r="H29" s="9" t="s">
        <v>52</v>
      </c>
      <c r="I29" s="9" t="s">
        <v>4</v>
      </c>
      <c r="J29" s="9" t="s">
        <v>53</v>
      </c>
    </row>
    <row r="30" spans="1:10" ht="15" customHeight="1">
      <c r="A30" s="10" t="s">
        <v>5</v>
      </c>
      <c r="B30" s="11" t="s">
        <v>6</v>
      </c>
      <c r="C30" s="12">
        <v>0.6622662073901646</v>
      </c>
      <c r="D30" s="12">
        <v>0.20270147843524153</v>
      </c>
      <c r="E30" s="12">
        <f>D30-C30</f>
        <v>-0.45956472895492306</v>
      </c>
      <c r="F30" s="12">
        <v>0.5382525041756976</v>
      </c>
      <c r="G30" s="14">
        <f>IF(C30&gt;0,F30/C30*100,"..")</f>
        <v>81.2743422764728</v>
      </c>
      <c r="H30" s="12">
        <v>0.18595683456286125</v>
      </c>
      <c r="I30" s="14">
        <f>IF(D30&gt;0,H30/D30*100,"..")</f>
        <v>91.73925913040155</v>
      </c>
      <c r="J30" s="12">
        <f>H30-F30</f>
        <v>-0.3522956696128363</v>
      </c>
    </row>
    <row r="31" spans="1:10" ht="15" customHeight="1">
      <c r="A31" s="15" t="s">
        <v>7</v>
      </c>
      <c r="B31" s="11" t="s">
        <v>8</v>
      </c>
      <c r="C31" s="12">
        <v>6.765095847005542</v>
      </c>
      <c r="D31" s="12">
        <v>7.075882550720382</v>
      </c>
      <c r="E31" s="12">
        <f aca="true" t="shared" si="4" ref="E31:E50">D31-C31</f>
        <v>0.3107867037148404</v>
      </c>
      <c r="F31" s="12">
        <v>11.84472732426212</v>
      </c>
      <c r="G31" s="14">
        <f aca="true" t="shared" si="5" ref="G31:G50">IF(C31&gt;0,F31/C31*100,"..")</f>
        <v>175.0858759747653</v>
      </c>
      <c r="H31" s="12">
        <v>7.664001451623504</v>
      </c>
      <c r="I31" s="14">
        <f aca="true" t="shared" si="6" ref="I31:I51">IF(D31&gt;0,H31/D31*100,"..")</f>
        <v>108.31159783514562</v>
      </c>
      <c r="J31" s="12">
        <f aca="true" t="shared" si="7" ref="J31:J50">H31-F31</f>
        <v>-4.180725872638616</v>
      </c>
    </row>
    <row r="32" spans="1:10" ht="31.5">
      <c r="A32" s="16" t="s">
        <v>9</v>
      </c>
      <c r="B32" s="11" t="s">
        <v>10</v>
      </c>
      <c r="C32" s="12">
        <v>53.154980756046704</v>
      </c>
      <c r="D32" s="12">
        <v>0.10910522483846644</v>
      </c>
      <c r="E32" s="12">
        <f t="shared" si="4"/>
        <v>-53.04587553120824</v>
      </c>
      <c r="F32" s="12">
        <v>73.12642546905634</v>
      </c>
      <c r="G32" s="14">
        <f t="shared" si="5"/>
        <v>137.5721041169557</v>
      </c>
      <c r="H32" s="12">
        <v>0.14026223662163143</v>
      </c>
      <c r="I32" s="14">
        <f t="shared" si="6"/>
        <v>128.55684668565954</v>
      </c>
      <c r="J32" s="12">
        <f t="shared" si="7"/>
        <v>-72.9861632324347</v>
      </c>
    </row>
    <row r="33" spans="1:10" ht="15" customHeight="1">
      <c r="A33" s="17" t="s">
        <v>11</v>
      </c>
      <c r="B33" s="11" t="s">
        <v>12</v>
      </c>
      <c r="C33" s="12">
        <v>25.692150789955523</v>
      </c>
      <c r="D33" s="12">
        <v>35.65051092037597</v>
      </c>
      <c r="E33" s="12">
        <f t="shared" si="4"/>
        <v>9.958360130420449</v>
      </c>
      <c r="F33" s="12">
        <v>26.943532419033506</v>
      </c>
      <c r="G33" s="14">
        <f t="shared" si="5"/>
        <v>104.87067680440059</v>
      </c>
      <c r="H33" s="12">
        <v>45.31199150494721</v>
      </c>
      <c r="I33" s="14">
        <f t="shared" si="6"/>
        <v>127.10053891275157</v>
      </c>
      <c r="J33" s="12">
        <f t="shared" si="7"/>
        <v>18.368459085913702</v>
      </c>
    </row>
    <row r="34" spans="1:10" ht="15" customHeight="1">
      <c r="A34" s="17" t="s">
        <v>13</v>
      </c>
      <c r="B34" s="11" t="s">
        <v>14</v>
      </c>
      <c r="C34" s="12">
        <v>15.928103747157767</v>
      </c>
      <c r="D34" s="12">
        <v>2902.6335419282073</v>
      </c>
      <c r="E34" s="12">
        <f t="shared" si="4"/>
        <v>2886.7054381810494</v>
      </c>
      <c r="F34" s="12">
        <v>12.441797355738114</v>
      </c>
      <c r="G34" s="14">
        <f t="shared" si="5"/>
        <v>78.11223202233502</v>
      </c>
      <c r="H34" s="12">
        <v>3644.2664746960636</v>
      </c>
      <c r="I34" s="14">
        <f t="shared" si="6"/>
        <v>125.55034667845781</v>
      </c>
      <c r="J34" s="12">
        <f t="shared" si="7"/>
        <v>3631.8246773403257</v>
      </c>
    </row>
    <row r="35" spans="1:10" ht="15" customHeight="1">
      <c r="A35" s="17" t="s">
        <v>15</v>
      </c>
      <c r="B35" s="11" t="s">
        <v>16</v>
      </c>
      <c r="C35" s="12">
        <v>240.70649669935793</v>
      </c>
      <c r="D35" s="12">
        <v>497.7378859011225</v>
      </c>
      <c r="E35" s="12">
        <f t="shared" si="4"/>
        <v>257.03138920176457</v>
      </c>
      <c r="F35" s="12">
        <v>366.28512307860893</v>
      </c>
      <c r="G35" s="14">
        <f t="shared" si="5"/>
        <v>152.17085043454333</v>
      </c>
      <c r="H35" s="12">
        <v>377.8172778390015</v>
      </c>
      <c r="I35" s="14">
        <f t="shared" si="6"/>
        <v>75.90687559476964</v>
      </c>
      <c r="J35" s="12">
        <f t="shared" si="7"/>
        <v>11.532154760392586</v>
      </c>
    </row>
    <row r="36" spans="1:10" ht="15" customHeight="1">
      <c r="A36" s="17" t="s">
        <v>17</v>
      </c>
      <c r="B36" s="11" t="s">
        <v>18</v>
      </c>
      <c r="C36" s="12">
        <v>103.71650786243738</v>
      </c>
      <c r="D36" s="12">
        <v>44.93861162697989</v>
      </c>
      <c r="E36" s="12">
        <f t="shared" si="4"/>
        <v>-58.77789623545749</v>
      </c>
      <c r="F36" s="12">
        <v>107.32314723269346</v>
      </c>
      <c r="G36" s="14">
        <f t="shared" si="5"/>
        <v>103.47740147117148</v>
      </c>
      <c r="H36" s="12">
        <v>41.105105502327284</v>
      </c>
      <c r="I36" s="14">
        <f t="shared" si="6"/>
        <v>91.46946025731005</v>
      </c>
      <c r="J36" s="12">
        <f t="shared" si="7"/>
        <v>-66.21804173036617</v>
      </c>
    </row>
    <row r="37" spans="1:10" ht="15" customHeight="1">
      <c r="A37" s="17" t="s">
        <v>19</v>
      </c>
      <c r="B37" s="11" t="s">
        <v>20</v>
      </c>
      <c r="C37" s="12">
        <v>5.018460325343058</v>
      </c>
      <c r="D37" s="12">
        <v>0.010291826897892993</v>
      </c>
      <c r="E37" s="12">
        <f t="shared" si="4"/>
        <v>-5.0081684984451655</v>
      </c>
      <c r="F37" s="12">
        <v>3.6905989920528635</v>
      </c>
      <c r="G37" s="14">
        <f t="shared" si="5"/>
        <v>73.54046366403378</v>
      </c>
      <c r="H37" s="12">
        <v>0.07148445903460836</v>
      </c>
      <c r="I37" s="14">
        <f t="shared" si="6"/>
        <v>694.5750229169041</v>
      </c>
      <c r="J37" s="12">
        <f t="shared" si="7"/>
        <v>-3.619114533018255</v>
      </c>
    </row>
    <row r="38" spans="1:10" ht="15" customHeight="1">
      <c r="A38" s="17" t="s">
        <v>21</v>
      </c>
      <c r="B38" s="11" t="s">
        <v>22</v>
      </c>
      <c r="C38" s="12">
        <v>7.398916316569282</v>
      </c>
      <c r="D38" s="12">
        <v>64.7118390621726</v>
      </c>
      <c r="E38" s="12">
        <f t="shared" si="4"/>
        <v>57.312922745603316</v>
      </c>
      <c r="F38" s="12">
        <v>6.978115275331362</v>
      </c>
      <c r="G38" s="14">
        <f t="shared" si="5"/>
        <v>94.31266656854099</v>
      </c>
      <c r="H38" s="12">
        <v>62.52711993918459</v>
      </c>
      <c r="I38" s="14">
        <f t="shared" si="6"/>
        <v>96.62392669618148</v>
      </c>
      <c r="J38" s="12">
        <f t="shared" si="7"/>
        <v>55.549004663853225</v>
      </c>
    </row>
    <row r="39" spans="1:10" ht="15" customHeight="1">
      <c r="A39" s="17" t="s">
        <v>23</v>
      </c>
      <c r="B39" s="11" t="s">
        <v>24</v>
      </c>
      <c r="C39" s="12">
        <v>71.34699596879675</v>
      </c>
      <c r="D39" s="12">
        <v>0.519598140046028</v>
      </c>
      <c r="E39" s="12">
        <f t="shared" si="4"/>
        <v>-70.82739782875072</v>
      </c>
      <c r="F39" s="12">
        <v>79.112007022222</v>
      </c>
      <c r="G39" s="14">
        <f t="shared" si="5"/>
        <v>110.88344498319347</v>
      </c>
      <c r="H39" s="12">
        <v>0.4388419744027811</v>
      </c>
      <c r="I39" s="14">
        <f t="shared" si="6"/>
        <v>84.45795713662616</v>
      </c>
      <c r="J39" s="12">
        <f t="shared" si="7"/>
        <v>-78.67316504781923</v>
      </c>
    </row>
    <row r="40" spans="1:10" ht="15" customHeight="1">
      <c r="A40" s="17" t="s">
        <v>25</v>
      </c>
      <c r="B40" s="11" t="s">
        <v>26</v>
      </c>
      <c r="C40" s="12">
        <v>11.873810586993253</v>
      </c>
      <c r="D40" s="12">
        <v>6.074299633009734</v>
      </c>
      <c r="E40" s="12">
        <f t="shared" si="4"/>
        <v>-5.799510953983519</v>
      </c>
      <c r="F40" s="12">
        <v>14.716618596357579</v>
      </c>
      <c r="G40" s="14">
        <f t="shared" si="5"/>
        <v>123.94183390863907</v>
      </c>
      <c r="H40" s="12">
        <v>6.80683799220216</v>
      </c>
      <c r="I40" s="14">
        <f t="shared" si="6"/>
        <v>112.05963491184355</v>
      </c>
      <c r="J40" s="12">
        <f t="shared" si="7"/>
        <v>-7.909780604155419</v>
      </c>
    </row>
    <row r="41" spans="1:10" ht="15" customHeight="1">
      <c r="A41" s="17" t="s">
        <v>27</v>
      </c>
      <c r="B41" s="11" t="s">
        <v>28</v>
      </c>
      <c r="C41" s="12">
        <v>2.133619633718763</v>
      </c>
      <c r="D41" s="12">
        <v>0.012772646522415176</v>
      </c>
      <c r="E41" s="12">
        <f t="shared" si="4"/>
        <v>-2.120846987196348</v>
      </c>
      <c r="F41" s="12">
        <v>2.4206660321730658</v>
      </c>
      <c r="G41" s="14">
        <f t="shared" si="5"/>
        <v>113.45349442412089</v>
      </c>
      <c r="H41" s="12">
        <v>0.02795873139028829</v>
      </c>
      <c r="I41" s="14">
        <f t="shared" si="6"/>
        <v>218.89536629094454</v>
      </c>
      <c r="J41" s="12">
        <f t="shared" si="7"/>
        <v>-2.3927073007827775</v>
      </c>
    </row>
    <row r="42" spans="1:10" ht="15" customHeight="1">
      <c r="A42" s="17" t="s">
        <v>29</v>
      </c>
      <c r="B42" s="11" t="s">
        <v>30</v>
      </c>
      <c r="C42" s="12">
        <v>10.970815295655477</v>
      </c>
      <c r="D42" s="12">
        <v>8.152153993426289</v>
      </c>
      <c r="E42" s="12">
        <f t="shared" si="4"/>
        <v>-2.818661302229188</v>
      </c>
      <c r="F42" s="12">
        <v>9.221137846950898</v>
      </c>
      <c r="G42" s="14">
        <f t="shared" si="5"/>
        <v>84.05152760709166</v>
      </c>
      <c r="H42" s="12">
        <v>8.638107095534409</v>
      </c>
      <c r="I42" s="14">
        <f t="shared" si="6"/>
        <v>105.96103928483174</v>
      </c>
      <c r="J42" s="12">
        <f t="shared" si="7"/>
        <v>-0.583030751416489</v>
      </c>
    </row>
    <row r="43" spans="1:10" ht="15" customHeight="1">
      <c r="A43" s="16" t="s">
        <v>31</v>
      </c>
      <c r="B43" s="11" t="s">
        <v>32</v>
      </c>
      <c r="C43" s="12">
        <v>0.03413269863212514</v>
      </c>
      <c r="D43" s="12">
        <v>0.013724759228275868</v>
      </c>
      <c r="E43" s="12">
        <f t="shared" si="4"/>
        <v>-0.020407939403849273</v>
      </c>
      <c r="F43" s="12">
        <v>0.06486811687622784</v>
      </c>
      <c r="G43" s="14">
        <f t="shared" si="5"/>
        <v>190.04684503666823</v>
      </c>
      <c r="H43" s="12">
        <v>0.005638631089104052</v>
      </c>
      <c r="I43" s="14">
        <f t="shared" si="6"/>
        <v>41.0836430375208</v>
      </c>
      <c r="J43" s="12">
        <f t="shared" si="7"/>
        <v>-0.059229485787123795</v>
      </c>
    </row>
    <row r="44" spans="1:10" ht="15" customHeight="1">
      <c r="A44" s="17" t="s">
        <v>33</v>
      </c>
      <c r="B44" s="11" t="s">
        <v>34</v>
      </c>
      <c r="C44" s="12">
        <v>82.88829916561424</v>
      </c>
      <c r="D44" s="12">
        <v>102.40548123370316</v>
      </c>
      <c r="E44" s="12">
        <f t="shared" si="4"/>
        <v>19.517182068088914</v>
      </c>
      <c r="F44" s="12">
        <v>96.8810299731337</v>
      </c>
      <c r="G44" s="14">
        <f t="shared" si="5"/>
        <v>116.88143073072523</v>
      </c>
      <c r="H44" s="12">
        <v>134.08726765840365</v>
      </c>
      <c r="I44" s="14">
        <f t="shared" si="6"/>
        <v>130.93758853825253</v>
      </c>
      <c r="J44" s="12">
        <f t="shared" si="7"/>
        <v>37.20623768526994</v>
      </c>
    </row>
    <row r="45" spans="1:10" ht="15" customHeight="1">
      <c r="A45" s="17" t="s">
        <v>35</v>
      </c>
      <c r="B45" s="11" t="s">
        <v>36</v>
      </c>
      <c r="C45" s="12">
        <v>765.2336932188491</v>
      </c>
      <c r="D45" s="12">
        <v>14.990190608918393</v>
      </c>
      <c r="E45" s="12">
        <f t="shared" si="4"/>
        <v>-750.2435026099307</v>
      </c>
      <c r="F45" s="12">
        <v>880.3130098903302</v>
      </c>
      <c r="G45" s="14">
        <f t="shared" si="5"/>
        <v>115.03845396396702</v>
      </c>
      <c r="H45" s="12">
        <v>17.52216873768369</v>
      </c>
      <c r="I45" s="14">
        <f t="shared" si="6"/>
        <v>116.89090015479123</v>
      </c>
      <c r="J45" s="12">
        <f t="shared" si="7"/>
        <v>-862.7908411526465</v>
      </c>
    </row>
    <row r="46" spans="1:10" ht="15" customHeight="1">
      <c r="A46" s="17" t="s">
        <v>37</v>
      </c>
      <c r="B46" s="11" t="s">
        <v>38</v>
      </c>
      <c r="C46" s="12">
        <v>249.1726479635354</v>
      </c>
      <c r="D46" s="12">
        <v>1.7523898355776337</v>
      </c>
      <c r="E46" s="12">
        <f t="shared" si="4"/>
        <v>-247.42025812795777</v>
      </c>
      <c r="F46" s="12">
        <v>436.2332412416611</v>
      </c>
      <c r="G46" s="14">
        <f t="shared" si="5"/>
        <v>175.072683461429</v>
      </c>
      <c r="H46" s="12">
        <v>2.35101474784702</v>
      </c>
      <c r="I46" s="14">
        <f t="shared" si="6"/>
        <v>134.16048758762994</v>
      </c>
      <c r="J46" s="12">
        <f t="shared" si="7"/>
        <v>-433.8822264938141</v>
      </c>
    </row>
    <row r="47" spans="1:10" ht="15" customHeight="1">
      <c r="A47" s="17" t="s">
        <v>39</v>
      </c>
      <c r="B47" s="11" t="s">
        <v>40</v>
      </c>
      <c r="C47" s="12">
        <v>29.573177711660943</v>
      </c>
      <c r="D47" s="12">
        <v>1.5483209274105783</v>
      </c>
      <c r="E47" s="12">
        <f t="shared" si="4"/>
        <v>-28.024856784250364</v>
      </c>
      <c r="F47" s="12">
        <v>40.44257886825319</v>
      </c>
      <c r="G47" s="14">
        <f t="shared" si="5"/>
        <v>136.75425502990961</v>
      </c>
      <c r="H47" s="12">
        <v>1.4771535604772477</v>
      </c>
      <c r="I47" s="14">
        <f t="shared" si="6"/>
        <v>95.40357779363279</v>
      </c>
      <c r="J47" s="12">
        <f t="shared" si="7"/>
        <v>-38.965425307775945</v>
      </c>
    </row>
    <row r="48" spans="1:10" ht="15" customHeight="1">
      <c r="A48" s="16" t="s">
        <v>41</v>
      </c>
      <c r="B48" s="11" t="s">
        <v>42</v>
      </c>
      <c r="C48" s="12">
        <v>0.0008249603787080414</v>
      </c>
      <c r="D48" s="12">
        <v>0.006363015714654618</v>
      </c>
      <c r="E48" s="12">
        <f t="shared" si="4"/>
        <v>0.005538055335946577</v>
      </c>
      <c r="F48" s="12">
        <v>0.004472358240013051</v>
      </c>
      <c r="G48" s="14">
        <f t="shared" si="5"/>
        <v>542.1300653271551</v>
      </c>
      <c r="H48" s="12">
        <v>0.0002247544557570854</v>
      </c>
      <c r="I48" s="14">
        <f t="shared" si="6"/>
        <v>3.5322002307719425</v>
      </c>
      <c r="J48" s="12">
        <f t="shared" si="7"/>
        <v>-0.004247603784255966</v>
      </c>
    </row>
    <row r="49" spans="1:10" ht="15" customHeight="1">
      <c r="A49" s="17" t="s">
        <v>43</v>
      </c>
      <c r="B49" s="11" t="s">
        <v>44</v>
      </c>
      <c r="C49" s="12">
        <v>26.960671410418463</v>
      </c>
      <c r="D49" s="12">
        <v>3.8409030883995348</v>
      </c>
      <c r="E49" s="12">
        <f t="shared" si="4"/>
        <v>-23.119768322018928</v>
      </c>
      <c r="F49" s="12">
        <v>28.532811574574765</v>
      </c>
      <c r="G49" s="14">
        <f t="shared" si="5"/>
        <v>105.8312352100726</v>
      </c>
      <c r="H49" s="12">
        <v>18.290028004795847</v>
      </c>
      <c r="I49" s="14">
        <f t="shared" si="6"/>
        <v>476.1908224145565</v>
      </c>
      <c r="J49" s="12">
        <f t="shared" si="7"/>
        <v>-10.242783569778918</v>
      </c>
    </row>
    <row r="50" spans="1:10" ht="15" customHeight="1">
      <c r="A50" s="16" t="s">
        <v>45</v>
      </c>
      <c r="B50" s="11" t="s">
        <v>46</v>
      </c>
      <c r="C50" s="12">
        <v>0.7048986323400694</v>
      </c>
      <c r="D50" s="12">
        <v>0.5546151529749098</v>
      </c>
      <c r="E50" s="12">
        <f t="shared" si="4"/>
        <v>-0.15028347936515962</v>
      </c>
      <c r="F50" s="12">
        <v>1.989576122184061</v>
      </c>
      <c r="G50" s="14">
        <f t="shared" si="5"/>
        <v>282.24996203769274</v>
      </c>
      <c r="H50" s="12">
        <v>0.4398612385909015</v>
      </c>
      <c r="I50" s="14">
        <f t="shared" si="6"/>
        <v>79.30927170516749</v>
      </c>
      <c r="J50" s="12">
        <f t="shared" si="7"/>
        <v>-1.5497148835931596</v>
      </c>
    </row>
    <row r="51" spans="1:10" ht="15" customHeight="1">
      <c r="A51" s="3"/>
      <c r="B51" s="4" t="s">
        <v>47</v>
      </c>
      <c r="C51" s="5">
        <v>1709.9365657978567</v>
      </c>
      <c r="D51" s="5">
        <v>3692.941183554682</v>
      </c>
      <c r="E51" s="5">
        <f>SUM(E30:E50)</f>
        <v>1983.0046177568256</v>
      </c>
      <c r="F51" s="5">
        <v>2199.1037372939095</v>
      </c>
      <c r="G51" s="6">
        <f>F51/C51*100</f>
        <v>128.60732855711566</v>
      </c>
      <c r="H51" s="5">
        <v>4369.1747775902395</v>
      </c>
      <c r="I51" s="7">
        <f t="shared" si="6"/>
        <v>118.31151812129977</v>
      </c>
      <c r="J51" s="5">
        <f>SUM(J30:J50)</f>
        <v>2170.0710402963314</v>
      </c>
    </row>
    <row r="53" ht="12.75">
      <c r="A53" s="2" t="s">
        <v>48</v>
      </c>
    </row>
    <row r="54" ht="12.75">
      <c r="A54" s="2" t="s">
        <v>49</v>
      </c>
    </row>
  </sheetData>
  <sheetProtection/>
  <mergeCells count="8">
    <mergeCell ref="A28:A29"/>
    <mergeCell ref="B28:B29"/>
    <mergeCell ref="C28:E28"/>
    <mergeCell ref="F28:J28"/>
    <mergeCell ref="A2:A3"/>
    <mergeCell ref="B2:B3"/>
    <mergeCell ref="C2:E2"/>
    <mergeCell ref="F2:J2"/>
  </mergeCells>
  <printOptions/>
  <pageMargins left="0.75" right="0.75" top="1" bottom="1" header="0.5" footer="0.5"/>
  <pageSetup fitToHeight="2" horizontalDpi="600" verticalDpi="600" orientation="landscape" paperSize="9" scale="84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Torgpredstvo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SVV</dc:creator>
  <cp:keywords/>
  <dc:description/>
  <cp:lastModifiedBy>ЭкОтдел_Консультант1</cp:lastModifiedBy>
  <cp:lastPrinted>2017-12-27T16:44:52Z</cp:lastPrinted>
  <dcterms:created xsi:type="dcterms:W3CDTF">2014-02-12T15:02:01Z</dcterms:created>
  <dcterms:modified xsi:type="dcterms:W3CDTF">2018-04-25T12:47:21Z</dcterms:modified>
  <cp:category/>
  <cp:version/>
  <cp:contentType/>
  <cp:contentStatus/>
</cp:coreProperties>
</file>